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1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<sst xmlns="http://schemas.openxmlformats.org/spreadsheetml/2006/main" count="376" uniqueCount="253">
  <si>
    <t>OŠ "DOBRIŠA CESARIĆ"</t>
  </si>
  <si>
    <t>OSIJEK</t>
  </si>
  <si>
    <t>Klasa:</t>
  </si>
  <si>
    <t>Urbroj:</t>
  </si>
  <si>
    <t>RED.</t>
  </si>
  <si>
    <t>BR.</t>
  </si>
  <si>
    <t>POZICIJA</t>
  </si>
  <si>
    <t>FIN.PLANA</t>
  </si>
  <si>
    <t xml:space="preserve">                  PREDMET NABAVE</t>
  </si>
  <si>
    <t>bez PDV-a</t>
  </si>
  <si>
    <t>Vrsta postupka</t>
  </si>
  <si>
    <t>OŠ "Dobriša Cesarić" Osijek, Školski odbor donosi:</t>
  </si>
  <si>
    <t>RASHODI ZA MATERIJAL I ENERGIJU</t>
  </si>
  <si>
    <t>Uredski materijal</t>
  </si>
  <si>
    <t>Literatura</t>
  </si>
  <si>
    <t>Materijal za čišćenje i održavanje</t>
  </si>
  <si>
    <t>Materijal za higijenske potrebe</t>
  </si>
  <si>
    <t>Ostali materijal za potr. redovnog poslov.</t>
  </si>
  <si>
    <t>Namirnice</t>
  </si>
  <si>
    <t>Pekarski proizvodi</t>
  </si>
  <si>
    <t>Pizza školska</t>
  </si>
  <si>
    <t>Pizza vezuvio</t>
  </si>
  <si>
    <t>Pizza milano</t>
  </si>
  <si>
    <t>Pizza pigalo</t>
  </si>
  <si>
    <t>Pizza capricoza</t>
  </si>
  <si>
    <t>Štrudla</t>
  </si>
  <si>
    <t>Tijesto za langošice</t>
  </si>
  <si>
    <t>Mlijeko 1 l</t>
  </si>
  <si>
    <t>Jogurt 180 g</t>
  </si>
  <si>
    <t>Kiselo vrhnje</t>
  </si>
  <si>
    <t>Svježi sir</t>
  </si>
  <si>
    <t>Vajkrem namaz</t>
  </si>
  <si>
    <t>Čaj filter vrećice</t>
  </si>
  <si>
    <t>Sok sirup</t>
  </si>
  <si>
    <t>Salama parizer</t>
  </si>
  <si>
    <t>Salama šunkarica</t>
  </si>
  <si>
    <t>Suhi vrat</t>
  </si>
  <si>
    <t>Kulen</t>
  </si>
  <si>
    <t>Salama Panona</t>
  </si>
  <si>
    <t>Hrenovke</t>
  </si>
  <si>
    <t>Sir trapist</t>
  </si>
  <si>
    <t>Pašteta 840 g</t>
  </si>
  <si>
    <t>Margarin 500 g</t>
  </si>
  <si>
    <t>Lino lada</t>
  </si>
  <si>
    <t>Nesquik 800 g</t>
  </si>
  <si>
    <t>Šećer</t>
  </si>
  <si>
    <t>Brašno</t>
  </si>
  <si>
    <t>Sol</t>
  </si>
  <si>
    <t>Ulje</t>
  </si>
  <si>
    <t xml:space="preserve">Tijesto  </t>
  </si>
  <si>
    <t>Krastavci</t>
  </si>
  <si>
    <t>Luk crveni</t>
  </si>
  <si>
    <t>Jaja</t>
  </si>
  <si>
    <t>Paprika slatka mljevena</t>
  </si>
  <si>
    <t>Senf</t>
  </si>
  <si>
    <t>Ketchup</t>
  </si>
  <si>
    <t>Vegeta</t>
  </si>
  <si>
    <t>Jabuke</t>
  </si>
  <si>
    <t>Banane</t>
  </si>
  <si>
    <t>Mandarine</t>
  </si>
  <si>
    <t>Kruške</t>
  </si>
  <si>
    <t>Pljeskavica</t>
  </si>
  <si>
    <t>Pileći medaljoni</t>
  </si>
  <si>
    <t>Čokoladne kuglice Nesquik</t>
  </si>
  <si>
    <t>Sok tetrapak</t>
  </si>
  <si>
    <t>Burek</t>
  </si>
  <si>
    <t>Kruh slavonac</t>
  </si>
  <si>
    <t>Kruh rezani</t>
  </si>
  <si>
    <t>Zemička</t>
  </si>
  <si>
    <t>Kajzerica</t>
  </si>
  <si>
    <t>Kifla</t>
  </si>
  <si>
    <t>Kroasana obična</t>
  </si>
  <si>
    <t>Kroasana s čokoladom</t>
  </si>
  <si>
    <t>Krofna s čokoladom/marmeladom</t>
  </si>
  <si>
    <t>Električna energija</t>
  </si>
  <si>
    <t>Plin</t>
  </si>
  <si>
    <t>Motorni benzin</t>
  </si>
  <si>
    <t>Sitni inventar</t>
  </si>
  <si>
    <t>RASHODI ZA USLUGE</t>
  </si>
  <si>
    <t>Usluge telefona</t>
  </si>
  <si>
    <t>Poštarina</t>
  </si>
  <si>
    <t>Ostale usluge za prijevoz</t>
  </si>
  <si>
    <t>Usluge tekućeg i invest. održ. Objekta</t>
  </si>
  <si>
    <t>Usluge tekućeg održavanja opreme</t>
  </si>
  <si>
    <t>Opskrba vodom</t>
  </si>
  <si>
    <t>Odvoz smeća</t>
  </si>
  <si>
    <t>Deratizacija</t>
  </si>
  <si>
    <t>Zajednička pričuva</t>
  </si>
  <si>
    <t>Ostale komunalne usluge</t>
  </si>
  <si>
    <t>Najam opreme</t>
  </si>
  <si>
    <t>Zdravstveni pregledi</t>
  </si>
  <si>
    <t>Ostale računalne usluge</t>
  </si>
  <si>
    <t>Usluga čuvanja imovine</t>
  </si>
  <si>
    <t>Reprezentacija</t>
  </si>
  <si>
    <t>Tuzemne članarine</t>
  </si>
  <si>
    <t>Ostali nespom. Rashodi poslovanja</t>
  </si>
  <si>
    <t>Usluge banaka</t>
  </si>
  <si>
    <t>Radna odjeća</t>
  </si>
  <si>
    <t>RASHODI ZA MATER., ENERGIJU I USLUGE</t>
  </si>
  <si>
    <t>bagatelna nabava</t>
  </si>
  <si>
    <t>OSTALI NESPOMENUTI RASHODI</t>
  </si>
  <si>
    <t>BANKARSKE USLUGE</t>
  </si>
  <si>
    <t>provodi osnivač</t>
  </si>
  <si>
    <t>Ostale nespomenute usluge(topli obrok)</t>
  </si>
  <si>
    <t xml:space="preserve">proračuna, iz vlastitih prihoda Škole, prihoda za posebne namjene, prihoda od nefinancijske </t>
  </si>
  <si>
    <t>imovine i donacija.</t>
  </si>
  <si>
    <t>Predsjednik Školskog odbora: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</si>
  <si>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</si>
  <si>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</si>
  <si>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</si>
  <si>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</si>
  <si>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</si>
  <si>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</si>
  <si>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</si>
  <si>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</si>
  <si>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</si>
  <si>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</si>
  <si>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</si>
  <si>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</si>
  <si>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</si>
  <si>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</si>
  <si>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</si>
  <si>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</si>
  <si>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</si>
  <si>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</si>
  <si>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</si>
  <si>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</si>
  <si>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</si>
  <si>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</si>
  <si>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</si>
  <si>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</si>
  <si>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</si>
  <si>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</si>
  <si>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</si>
  <si>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</si>
  <si>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</si>
  <si>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</si>
  <si>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Procjenjena vrijednost</t>
  </si>
  <si>
    <t xml:space="preserve">Sredstva za realizaciju ovog Plana osiguravaju se iz proračuna grada Osijeka, županijskog  </t>
  </si>
  <si>
    <t>Grafičke i tiskarske usluge</t>
  </si>
  <si>
    <t>31.</t>
  </si>
  <si>
    <t>32.</t>
  </si>
  <si>
    <t>33.</t>
  </si>
  <si>
    <t>34.</t>
  </si>
  <si>
    <t>(Plan za 2017.)</t>
  </si>
  <si>
    <t>Tisak</t>
  </si>
  <si>
    <t>MKB analiza</t>
  </si>
  <si>
    <t>Javnobilježničke pristojbe</t>
  </si>
  <si>
    <t>Trošak sudskih postupaka</t>
  </si>
  <si>
    <t>Rashodi protokola</t>
  </si>
  <si>
    <t>Računala</t>
  </si>
  <si>
    <t>Namještaj</t>
  </si>
  <si>
    <t>KNJIGE</t>
  </si>
  <si>
    <t>Knjige</t>
  </si>
  <si>
    <t>RAČUNALA</t>
  </si>
  <si>
    <t>35.</t>
  </si>
  <si>
    <t>36.</t>
  </si>
  <si>
    <t>37.</t>
  </si>
  <si>
    <t>39.</t>
  </si>
  <si>
    <t>40.</t>
  </si>
  <si>
    <t>41.</t>
  </si>
  <si>
    <t>42.</t>
  </si>
  <si>
    <t>43.</t>
  </si>
  <si>
    <t>44.</t>
  </si>
  <si>
    <t>PLAN NABAVE ROBE, USLUGA I RADOVA ZA 2018. GODINU</t>
  </si>
  <si>
    <t>Ostale usluge za prijev.( PANTURIST,GPP)</t>
  </si>
  <si>
    <t>Sudske pristojbe</t>
  </si>
  <si>
    <t>Pedagoška dokum.</t>
  </si>
  <si>
    <t xml:space="preserve">        "                          - dodatno iz Grada</t>
  </si>
  <si>
    <t>Plin    - dodatno iz Grada</t>
  </si>
  <si>
    <t>Mater. Za tek. I inv. Održ. Objekta</t>
  </si>
  <si>
    <t>"                                       opreme</t>
  </si>
  <si>
    <t>Usluge odvjetnika</t>
  </si>
  <si>
    <t>SNJEŽANA LAKSAR</t>
  </si>
  <si>
    <t>602-02/17-01</t>
  </si>
  <si>
    <t>48.</t>
  </si>
  <si>
    <t>45.</t>
  </si>
  <si>
    <t>46.</t>
  </si>
  <si>
    <t>47.</t>
  </si>
  <si>
    <t>49.</t>
  </si>
  <si>
    <t>Pogačice s čvarcima</t>
  </si>
  <si>
    <t>Grašak</t>
  </si>
  <si>
    <t>Riža</t>
  </si>
  <si>
    <t>Majoneza</t>
  </si>
  <si>
    <t>Griz</t>
  </si>
  <si>
    <t>Tjestenina Bolognesse</t>
  </si>
  <si>
    <t>OZNAKA CPV</t>
  </si>
  <si>
    <t>30192000-1</t>
  </si>
  <si>
    <t>22213000-6</t>
  </si>
  <si>
    <t>33741100-7</t>
  </si>
  <si>
    <t>30125100-2</t>
  </si>
  <si>
    <t>15612500-6</t>
  </si>
  <si>
    <t>Mliječni proizvodi</t>
  </si>
  <si>
    <t>15500000-3</t>
  </si>
  <si>
    <t>Mesni proizvodi</t>
  </si>
  <si>
    <t>15130000-8</t>
  </si>
  <si>
    <t>Voćni sokovi</t>
  </si>
  <si>
    <t>15320000-7</t>
  </si>
  <si>
    <t>Život. Ili biljna ulja i masti</t>
  </si>
  <si>
    <t>15400000-2</t>
  </si>
  <si>
    <t>Šećer i srodni proizvodi</t>
  </si>
  <si>
    <t>15830000-5</t>
  </si>
  <si>
    <t>Tjestenine</t>
  </si>
  <si>
    <t>15850000-1</t>
  </si>
  <si>
    <t>Kava, čaj</t>
  </si>
  <si>
    <t>15860000-4</t>
  </si>
  <si>
    <t>Začini i začinska sred.</t>
  </si>
  <si>
    <t>15870000-7</t>
  </si>
  <si>
    <t>Voće i povrće</t>
  </si>
  <si>
    <t>15300000-0</t>
  </si>
  <si>
    <t>14400000-5</t>
  </si>
  <si>
    <t>Mlinarski proizvodi</t>
  </si>
  <si>
    <t>15610000-7</t>
  </si>
  <si>
    <t>Proizv. Životinjskog podr.</t>
  </si>
  <si>
    <t>15100000-9</t>
  </si>
  <si>
    <t>65310000-9</t>
  </si>
  <si>
    <t>65210000-8</t>
  </si>
  <si>
    <t>18110000-3</t>
  </si>
  <si>
    <t>64211200-0</t>
  </si>
  <si>
    <t>64112000-4</t>
  </si>
  <si>
    <t>60120000-5</t>
  </si>
  <si>
    <t>45454100-5</t>
  </si>
  <si>
    <t>45453000-7</t>
  </si>
  <si>
    <t>"</t>
  </si>
  <si>
    <t>79340000-9</t>
  </si>
  <si>
    <t>65111000-4</t>
  </si>
  <si>
    <t>65000000-3</t>
  </si>
  <si>
    <t>50313200-4</t>
  </si>
  <si>
    <t>79100000-5</t>
  </si>
  <si>
    <t>50321000-1</t>
  </si>
  <si>
    <t>15894210-6</t>
  </si>
  <si>
    <t>72221000-0</t>
  </si>
  <si>
    <t>66110000-4</t>
  </si>
  <si>
    <t>30200000-1</t>
  </si>
  <si>
    <t>39000000-2</t>
  </si>
  <si>
    <t>22113000-5</t>
  </si>
  <si>
    <t>"          -inspekcijski nalaz</t>
  </si>
  <si>
    <t>"       -inspekcijski nalaz</t>
  </si>
  <si>
    <t xml:space="preserve">ugovora prethodnom savjetovanju i analizi tržišta u javnoj nabavi (N.N. 101/2017.) i članka  45. Statuta </t>
  </si>
  <si>
    <t xml:space="preserve">Na temelju članka 28. Zakona o javnoj nabavi (N.N. Br. 120./2016.)i Pravilnika o planu nabave registru </t>
  </si>
  <si>
    <t>09132000-3</t>
  </si>
  <si>
    <t>31600000-2</t>
  </si>
  <si>
    <t>37400000-2</t>
  </si>
  <si>
    <t>90510000-5</t>
  </si>
  <si>
    <t>90923000-3</t>
  </si>
  <si>
    <t>85100000-0</t>
  </si>
  <si>
    <t>79810000-5</t>
  </si>
  <si>
    <t>71356100-9</t>
  </si>
  <si>
    <t>75111200-9</t>
  </si>
  <si>
    <t>03121210-0</t>
  </si>
  <si>
    <t>38.</t>
  </si>
  <si>
    <t>2158/21-17-763</t>
  </si>
  <si>
    <t>U Osijeku, 11.12.2017.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</si>
</sst>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.0000"/>
    <numFmt numFmtId="167" formatCode="0.0000"/>
    <numFmt numFmtId="168" formatCode="0.000"/>
    <numFmt numFmtId="169" formatCode="0.0"/>
    <numFmt numFmtId="170" formatCode="0.000000"/>
    <numFmt numFmtId="171" formatCode="0.00000"/>
  </numFmts>
  <fonts count="41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i/>
      <sz val="8"/>
      <name val="Arial"/>
      <family val="2"/>
    </font>
    <font>
      <i/>
      <u val="single"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Alignment="1">
      <alignment/>
    </xf>
    <xf numFmtId="4" fontId="3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4" xfId="0" applyFont="1" applyBorder="1" applyAlignment="1">
      <alignment/>
    </xf>
    <xf numFmtId="1" fontId="1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82">
      <selection activeCell="A6" sqref="A6"/>
    </sheetView>
  </sheetViews>
  <sheetFormatPr defaultColWidth="9.140625" defaultRowHeight="12.75"/>
  <cols>
    <col min="1" max="1" width="5.8515625" style="0" customWidth="1"/>
    <col min="2" max="2" width="7.140625" style="0" customWidth="1"/>
    <col min="3" max="3" width="31.140625" style="0" customWidth="1"/>
    <col min="4" max="4" width="10.57421875" style="0" customWidth="1"/>
    <col min="5" max="5" width="11.421875" style="0" customWidth="1"/>
    <col min="6" max="6" width="11.57421875" style="0" customWidth="1"/>
  </cols>
  <sheetData>
    <row r="1" ht="12.75">
      <c r="A1" t="s">
        <v>0</v>
      </c>
    </row>
    <row r="2" ht="12.75">
      <c r="A2" t="s">
        <v>1</v>
      </c>
    </row>
    <row r="3" spans="1:2" ht="12.75">
      <c r="A3" t="s">
        <v>2</v>
      </c>
      <c r="B3" t="s">
        <v>174</v>
      </c>
    </row>
    <row r="4" spans="1:2" ht="12.75">
      <c r="A4" t="s">
        <v>3</v>
      </c>
      <c r="B4" t="s">
        <v>251</v>
      </c>
    </row>
    <row r="5" ht="12.75">
      <c r="A5" t="s">
        <v>252</v>
      </c>
    </row>
    <row r="7" ht="12.75">
      <c r="A7" t="s">
        <v>239</v>
      </c>
    </row>
    <row r="8" ht="12.75">
      <c r="A8" t="s">
        <v>238</v>
      </c>
    </row>
    <row r="9" ht="12.75">
      <c r="A9" t="s">
        <v>11</v>
      </c>
    </row>
    <row r="11" spans="1:5" ht="18">
      <c r="A11" s="26" t="s">
        <v>164</v>
      </c>
      <c r="B11" s="26"/>
      <c r="C11" s="26"/>
      <c r="D11" s="26"/>
      <c r="E11" s="26"/>
    </row>
    <row r="15" spans="1:7" ht="12.75">
      <c r="A15" s="3" t="s">
        <v>4</v>
      </c>
      <c r="B15" s="35" t="s">
        <v>6</v>
      </c>
      <c r="C15" s="4" t="s">
        <v>8</v>
      </c>
      <c r="D15" s="4" t="s">
        <v>186</v>
      </c>
      <c r="E15" s="6" t="s">
        <v>137</v>
      </c>
      <c r="F15" s="8" t="s">
        <v>137</v>
      </c>
      <c r="G15" s="6" t="s">
        <v>10</v>
      </c>
    </row>
    <row r="16" spans="1:7" ht="12.75">
      <c r="A16" s="5" t="s">
        <v>5</v>
      </c>
      <c r="B16" s="31" t="s">
        <v>7</v>
      </c>
      <c r="C16" s="2"/>
      <c r="D16" s="2"/>
      <c r="E16" s="7" t="s">
        <v>9</v>
      </c>
      <c r="F16" s="9" t="s">
        <v>144</v>
      </c>
      <c r="G16" s="2"/>
    </row>
    <row r="17" spans="1:7" ht="12.75">
      <c r="A17" s="10"/>
      <c r="B17" s="10"/>
      <c r="C17" s="11"/>
      <c r="D17" s="11"/>
      <c r="E17" s="13"/>
      <c r="F17" s="12"/>
      <c r="G17" s="11"/>
    </row>
    <row r="18" spans="1:7" ht="12.75">
      <c r="A18" s="1"/>
      <c r="B18" s="19"/>
      <c r="C18" s="21" t="s">
        <v>98</v>
      </c>
      <c r="D18" s="21"/>
      <c r="E18" s="21"/>
      <c r="F18" s="22">
        <f>F19+F111+F136+F144+F146+F149</f>
        <v>950894</v>
      </c>
      <c r="G18" s="11"/>
    </row>
    <row r="19" spans="1:7" ht="12.75">
      <c r="A19" s="15"/>
      <c r="B19" s="20">
        <v>322</v>
      </c>
      <c r="C19" s="20" t="s">
        <v>12</v>
      </c>
      <c r="D19" s="20"/>
      <c r="E19" s="20"/>
      <c r="F19" s="23">
        <f>F20+F21+F22+F23+F24+F25+F26+F27+F103+F104+F105+F106+F107+F108+F109+F110</f>
        <v>514400</v>
      </c>
      <c r="G19" s="16"/>
    </row>
    <row r="20" spans="1:7" ht="12.75">
      <c r="A20" s="29" t="s">
        <v>107</v>
      </c>
      <c r="B20" s="16">
        <v>32211</v>
      </c>
      <c r="C20" s="16" t="s">
        <v>13</v>
      </c>
      <c r="D20" s="16" t="s">
        <v>187</v>
      </c>
      <c r="E20" s="16">
        <f>F20/125%</f>
        <v>4080</v>
      </c>
      <c r="F20" s="17">
        <v>5100</v>
      </c>
      <c r="G20" s="18" t="s">
        <v>99</v>
      </c>
    </row>
    <row r="21" spans="1:7" ht="12.75">
      <c r="A21" s="29" t="s">
        <v>108</v>
      </c>
      <c r="B21" s="16">
        <v>32211</v>
      </c>
      <c r="C21" s="16" t="s">
        <v>167</v>
      </c>
      <c r="D21" s="16" t="s">
        <v>187</v>
      </c>
      <c r="E21" s="16">
        <f>F21/125%</f>
        <v>3480</v>
      </c>
      <c r="F21" s="17">
        <v>4350</v>
      </c>
      <c r="G21" s="18" t="s">
        <v>99</v>
      </c>
    </row>
    <row r="22" spans="1:7" ht="12.75">
      <c r="A22" s="29" t="s">
        <v>109</v>
      </c>
      <c r="B22" s="16">
        <v>32212</v>
      </c>
      <c r="C22" s="16" t="s">
        <v>14</v>
      </c>
      <c r="D22" s="16" t="s">
        <v>188</v>
      </c>
      <c r="E22" s="16">
        <f aca="true" t="shared" si="0" ref="E22:E98">F22/125%</f>
        <v>1600</v>
      </c>
      <c r="F22" s="17">
        <v>2000</v>
      </c>
      <c r="G22" s="18" t="s">
        <v>99</v>
      </c>
    </row>
    <row r="23" spans="1:7" ht="12.75">
      <c r="A23" s="29" t="s">
        <v>110</v>
      </c>
      <c r="B23" s="16">
        <v>32214</v>
      </c>
      <c r="C23" s="16" t="s">
        <v>15</v>
      </c>
      <c r="D23" s="16" t="s">
        <v>189</v>
      </c>
      <c r="E23" s="16">
        <f t="shared" si="0"/>
        <v>8640</v>
      </c>
      <c r="F23" s="17">
        <v>10800</v>
      </c>
      <c r="G23" s="18" t="s">
        <v>99</v>
      </c>
    </row>
    <row r="24" spans="1:7" ht="12.75">
      <c r="A24" s="29" t="s">
        <v>111</v>
      </c>
      <c r="B24" s="16">
        <v>32216</v>
      </c>
      <c r="C24" s="16" t="s">
        <v>16</v>
      </c>
      <c r="D24" s="16" t="s">
        <v>189</v>
      </c>
      <c r="E24" s="16">
        <f t="shared" si="0"/>
        <v>6400</v>
      </c>
      <c r="F24" s="17">
        <v>8000</v>
      </c>
      <c r="G24" s="18" t="s">
        <v>99</v>
      </c>
    </row>
    <row r="25" spans="1:7" ht="12.75">
      <c r="A25" s="29" t="s">
        <v>112</v>
      </c>
      <c r="B25" s="16">
        <v>32219</v>
      </c>
      <c r="C25" s="16" t="s">
        <v>17</v>
      </c>
      <c r="D25" s="16" t="s">
        <v>190</v>
      </c>
      <c r="E25" s="16">
        <f t="shared" si="0"/>
        <v>17880</v>
      </c>
      <c r="F25" s="17">
        <v>22350</v>
      </c>
      <c r="G25" s="18" t="s">
        <v>99</v>
      </c>
    </row>
    <row r="26" spans="1:7" ht="12.75">
      <c r="A26" s="29" t="s">
        <v>113</v>
      </c>
      <c r="B26" s="16">
        <v>32219</v>
      </c>
      <c r="C26" s="16" t="s">
        <v>168</v>
      </c>
      <c r="D26" s="16" t="s">
        <v>190</v>
      </c>
      <c r="E26" s="16">
        <f t="shared" si="0"/>
        <v>1600</v>
      </c>
      <c r="F26" s="17">
        <v>2000</v>
      </c>
      <c r="G26" s="18" t="s">
        <v>99</v>
      </c>
    </row>
    <row r="27" spans="1:7" ht="12.75">
      <c r="A27" s="29" t="s">
        <v>114</v>
      </c>
      <c r="B27" s="16">
        <v>32224</v>
      </c>
      <c r="C27" s="16" t="s">
        <v>18</v>
      </c>
      <c r="D27" s="16"/>
      <c r="E27" s="16">
        <f t="shared" si="0"/>
        <v>188800</v>
      </c>
      <c r="F27" s="17">
        <f>F28+F30+F32+F36+F54+F61+F71+F74+F77+F82+F85+F87+F94</f>
        <v>236000</v>
      </c>
      <c r="G27" s="18" t="s">
        <v>99</v>
      </c>
    </row>
    <row r="28" spans="1:7" ht="12.75">
      <c r="A28" s="29"/>
      <c r="B28" s="16"/>
      <c r="C28" s="25" t="s">
        <v>47</v>
      </c>
      <c r="D28" s="25" t="s">
        <v>210</v>
      </c>
      <c r="E28" s="33">
        <f>F28/125%</f>
        <v>64</v>
      </c>
      <c r="F28" s="36">
        <f>SUM(F29:F29)</f>
        <v>80</v>
      </c>
      <c r="G28" s="18"/>
    </row>
    <row r="29" spans="1:7" ht="12.75">
      <c r="A29" s="29"/>
      <c r="B29" s="16"/>
      <c r="C29" s="30" t="s">
        <v>47</v>
      </c>
      <c r="D29" s="16"/>
      <c r="E29" s="16">
        <v>64</v>
      </c>
      <c r="F29" s="17">
        <v>80</v>
      </c>
      <c r="G29" s="34" t="s">
        <v>99</v>
      </c>
    </row>
    <row r="30" spans="1:7" ht="12.75">
      <c r="A30" s="29"/>
      <c r="B30" s="16"/>
      <c r="C30" s="25" t="s">
        <v>213</v>
      </c>
      <c r="D30" s="25" t="s">
        <v>214</v>
      </c>
      <c r="E30" s="33">
        <f>F30/125%</f>
        <v>960</v>
      </c>
      <c r="F30" s="36">
        <f>SUM(F31:F31)</f>
        <v>1200</v>
      </c>
      <c r="G30" s="34"/>
    </row>
    <row r="31" spans="1:7" ht="12.75">
      <c r="A31" s="29"/>
      <c r="B31" s="16"/>
      <c r="C31" s="30" t="s">
        <v>52</v>
      </c>
      <c r="D31" s="16"/>
      <c r="E31" s="16">
        <v>960</v>
      </c>
      <c r="F31" s="17">
        <v>1200</v>
      </c>
      <c r="G31" s="34" t="s">
        <v>99</v>
      </c>
    </row>
    <row r="32" spans="1:7" ht="12.75">
      <c r="A32" s="29"/>
      <c r="B32" s="16"/>
      <c r="C32" s="25" t="s">
        <v>211</v>
      </c>
      <c r="D32" s="25" t="s">
        <v>212</v>
      </c>
      <c r="E32" s="33">
        <f>F32/125%</f>
        <v>1088</v>
      </c>
      <c r="F32" s="36">
        <f>SUM(F33:F35)</f>
        <v>1360</v>
      </c>
      <c r="G32" s="34"/>
    </row>
    <row r="33" spans="1:7" ht="12.75">
      <c r="A33" s="29"/>
      <c r="B33" s="16"/>
      <c r="C33" s="30" t="s">
        <v>182</v>
      </c>
      <c r="D33" s="16"/>
      <c r="E33" s="16">
        <v>288</v>
      </c>
      <c r="F33" s="17">
        <v>360</v>
      </c>
      <c r="G33" s="34" t="s">
        <v>99</v>
      </c>
    </row>
    <row r="34" spans="1:7" ht="12.75">
      <c r="A34" s="29"/>
      <c r="B34" s="16"/>
      <c r="C34" s="30" t="s">
        <v>184</v>
      </c>
      <c r="D34" s="16"/>
      <c r="E34" s="16">
        <v>400</v>
      </c>
      <c r="F34" s="17">
        <v>500</v>
      </c>
      <c r="G34" s="34" t="s">
        <v>99</v>
      </c>
    </row>
    <row r="35" spans="1:7" ht="12.75">
      <c r="A35" s="29"/>
      <c r="B35" s="16"/>
      <c r="C35" s="30" t="s">
        <v>46</v>
      </c>
      <c r="D35" s="16"/>
      <c r="E35" s="16">
        <v>400</v>
      </c>
      <c r="F35" s="17">
        <v>500</v>
      </c>
      <c r="G35" s="34"/>
    </row>
    <row r="36" spans="1:7" ht="12.75">
      <c r="A36" s="15"/>
      <c r="B36" s="16"/>
      <c r="C36" s="25" t="s">
        <v>19</v>
      </c>
      <c r="D36" s="25" t="s">
        <v>191</v>
      </c>
      <c r="E36" s="33">
        <f t="shared" si="0"/>
        <v>107408</v>
      </c>
      <c r="F36" s="36">
        <f>SUM(F37:F53)</f>
        <v>134260</v>
      </c>
      <c r="G36" s="18" t="s">
        <v>99</v>
      </c>
    </row>
    <row r="37" spans="1:7" ht="12.75">
      <c r="A37" s="15"/>
      <c r="B37" s="16"/>
      <c r="C37" s="16" t="s">
        <v>66</v>
      </c>
      <c r="D37" s="16"/>
      <c r="E37" s="32">
        <f>F37/105%</f>
        <v>14285.714285714284</v>
      </c>
      <c r="F37" s="17">
        <v>15000</v>
      </c>
      <c r="G37" s="18" t="s">
        <v>99</v>
      </c>
    </row>
    <row r="38" spans="1:7" ht="12.75">
      <c r="A38" s="15"/>
      <c r="B38" s="16"/>
      <c r="C38" s="16" t="s">
        <v>67</v>
      </c>
      <c r="D38" s="16"/>
      <c r="E38" s="32">
        <f>F38/105%</f>
        <v>4133.333333333333</v>
      </c>
      <c r="F38" s="17">
        <v>4340</v>
      </c>
      <c r="G38" s="18" t="s">
        <v>99</v>
      </c>
    </row>
    <row r="39" spans="1:7" ht="12.75">
      <c r="A39" s="15"/>
      <c r="B39" s="16"/>
      <c r="C39" s="16" t="s">
        <v>68</v>
      </c>
      <c r="D39" s="16"/>
      <c r="E39" s="32">
        <f>F39/105%</f>
        <v>2380.9523809523807</v>
      </c>
      <c r="F39" s="17">
        <v>2500</v>
      </c>
      <c r="G39" s="18" t="s">
        <v>99</v>
      </c>
    </row>
    <row r="40" spans="1:7" ht="12.75">
      <c r="A40" s="15"/>
      <c r="B40" s="16"/>
      <c r="C40" s="16" t="s">
        <v>69</v>
      </c>
      <c r="D40" s="16"/>
      <c r="E40" s="32">
        <f>F40/105%</f>
        <v>1714.2857142857142</v>
      </c>
      <c r="F40" s="17">
        <v>1800</v>
      </c>
      <c r="G40" s="18" t="s">
        <v>99</v>
      </c>
    </row>
    <row r="41" spans="1:7" ht="12.75">
      <c r="A41" s="15"/>
      <c r="B41" s="16"/>
      <c r="C41" s="16" t="s">
        <v>70</v>
      </c>
      <c r="D41" s="16"/>
      <c r="E41" s="32">
        <f>F41/105%</f>
        <v>3047.6190476190477</v>
      </c>
      <c r="F41" s="17">
        <v>3200</v>
      </c>
      <c r="G41" s="18" t="s">
        <v>99</v>
      </c>
    </row>
    <row r="42" spans="1:7" ht="12.75">
      <c r="A42" s="15"/>
      <c r="B42" s="16"/>
      <c r="C42" s="16" t="s">
        <v>71</v>
      </c>
      <c r="D42" s="16"/>
      <c r="E42" s="16">
        <f t="shared" si="0"/>
        <v>7600</v>
      </c>
      <c r="F42" s="17">
        <v>9500</v>
      </c>
      <c r="G42" s="18" t="s">
        <v>99</v>
      </c>
    </row>
    <row r="43" spans="1:7" ht="12.75">
      <c r="A43" s="15"/>
      <c r="B43" s="16"/>
      <c r="C43" s="16" t="s">
        <v>72</v>
      </c>
      <c r="D43" s="16"/>
      <c r="E43" s="16">
        <f t="shared" si="0"/>
        <v>8800</v>
      </c>
      <c r="F43" s="17">
        <v>11000</v>
      </c>
      <c r="G43" s="18" t="s">
        <v>99</v>
      </c>
    </row>
    <row r="44" spans="1:7" ht="12.75">
      <c r="A44" s="15"/>
      <c r="B44" s="16"/>
      <c r="C44" s="16" t="s">
        <v>73</v>
      </c>
      <c r="D44" s="16"/>
      <c r="E44" s="16">
        <f t="shared" si="0"/>
        <v>4160</v>
      </c>
      <c r="F44" s="17">
        <v>5200</v>
      </c>
      <c r="G44" s="18" t="s">
        <v>99</v>
      </c>
    </row>
    <row r="45" spans="1:7" ht="12.75">
      <c r="A45" s="15"/>
      <c r="B45" s="16"/>
      <c r="C45" s="16" t="s">
        <v>65</v>
      </c>
      <c r="D45" s="16"/>
      <c r="E45" s="16">
        <f t="shared" si="0"/>
        <v>14816</v>
      </c>
      <c r="F45" s="17">
        <v>18520</v>
      </c>
      <c r="G45" s="18" t="s">
        <v>99</v>
      </c>
    </row>
    <row r="46" spans="1:7" ht="12.75">
      <c r="A46" s="15"/>
      <c r="B46" s="16"/>
      <c r="C46" s="16" t="s">
        <v>20</v>
      </c>
      <c r="D46" s="16"/>
      <c r="E46" s="16">
        <f t="shared" si="0"/>
        <v>8640</v>
      </c>
      <c r="F46" s="17">
        <v>10800</v>
      </c>
      <c r="G46" s="18" t="s">
        <v>99</v>
      </c>
    </row>
    <row r="47" spans="1:7" ht="12.75">
      <c r="A47" s="15"/>
      <c r="B47" s="16"/>
      <c r="C47" s="16" t="s">
        <v>21</v>
      </c>
      <c r="D47" s="16"/>
      <c r="E47" s="16">
        <f t="shared" si="0"/>
        <v>8640</v>
      </c>
      <c r="F47" s="17">
        <v>10800</v>
      </c>
      <c r="G47" s="18" t="s">
        <v>99</v>
      </c>
    </row>
    <row r="48" spans="1:7" ht="12.75">
      <c r="A48" s="15"/>
      <c r="B48" s="16"/>
      <c r="C48" s="16" t="s">
        <v>22</v>
      </c>
      <c r="D48" s="16"/>
      <c r="E48" s="16">
        <f t="shared" si="0"/>
        <v>8640</v>
      </c>
      <c r="F48" s="17">
        <v>10800</v>
      </c>
      <c r="G48" s="18" t="s">
        <v>99</v>
      </c>
    </row>
    <row r="49" spans="1:7" ht="12.75">
      <c r="A49" s="15"/>
      <c r="B49" s="16"/>
      <c r="C49" s="16" t="s">
        <v>23</v>
      </c>
      <c r="D49" s="16"/>
      <c r="E49" s="16">
        <f t="shared" si="0"/>
        <v>8640</v>
      </c>
      <c r="F49" s="17">
        <v>10800</v>
      </c>
      <c r="G49" s="18" t="s">
        <v>99</v>
      </c>
    </row>
    <row r="50" spans="1:7" ht="12.75">
      <c r="A50" s="15"/>
      <c r="B50" s="16"/>
      <c r="C50" s="16" t="s">
        <v>24</v>
      </c>
      <c r="D50" s="16"/>
      <c r="E50" s="16">
        <f t="shared" si="0"/>
        <v>8640</v>
      </c>
      <c r="F50" s="17">
        <v>10800</v>
      </c>
      <c r="G50" s="18" t="s">
        <v>99</v>
      </c>
    </row>
    <row r="51" spans="1:7" ht="12.75">
      <c r="A51" s="15"/>
      <c r="B51" s="16"/>
      <c r="C51" s="16" t="s">
        <v>180</v>
      </c>
      <c r="D51" s="16"/>
      <c r="E51" s="16">
        <f t="shared" si="0"/>
        <v>800</v>
      </c>
      <c r="F51" s="17">
        <v>1000</v>
      </c>
      <c r="G51" s="18" t="s">
        <v>99</v>
      </c>
    </row>
    <row r="52" spans="1:7" ht="12.75">
      <c r="A52" s="15"/>
      <c r="B52" s="16"/>
      <c r="C52" s="16" t="s">
        <v>25</v>
      </c>
      <c r="D52" s="16"/>
      <c r="E52" s="16">
        <f t="shared" si="0"/>
        <v>5600</v>
      </c>
      <c r="F52" s="17">
        <v>7000</v>
      </c>
      <c r="G52" s="18" t="s">
        <v>99</v>
      </c>
    </row>
    <row r="53" spans="1:7" ht="12.75">
      <c r="A53" s="15"/>
      <c r="B53" s="16"/>
      <c r="C53" s="16" t="s">
        <v>26</v>
      </c>
      <c r="D53" s="16"/>
      <c r="E53" s="16">
        <f t="shared" si="0"/>
        <v>960</v>
      </c>
      <c r="F53" s="17">
        <v>1200</v>
      </c>
      <c r="G53" s="18" t="s">
        <v>99</v>
      </c>
    </row>
    <row r="54" spans="1:7" ht="12.75">
      <c r="A54" s="15"/>
      <c r="B54" s="16"/>
      <c r="C54" s="25" t="s">
        <v>192</v>
      </c>
      <c r="D54" s="25" t="s">
        <v>193</v>
      </c>
      <c r="E54" s="33">
        <f t="shared" si="0"/>
        <v>24800</v>
      </c>
      <c r="F54" s="27">
        <f>SUM(F55:F60)</f>
        <v>31000</v>
      </c>
      <c r="G54" s="18" t="s">
        <v>99</v>
      </c>
    </row>
    <row r="55" spans="1:8" ht="12.75">
      <c r="A55" s="15"/>
      <c r="B55" s="16"/>
      <c r="C55" s="16" t="s">
        <v>27</v>
      </c>
      <c r="D55" s="16"/>
      <c r="E55" s="32">
        <f>F55/15%</f>
        <v>94666.66666666667</v>
      </c>
      <c r="F55" s="17">
        <v>14200</v>
      </c>
      <c r="G55" s="18" t="s">
        <v>99</v>
      </c>
      <c r="H55" s="14"/>
    </row>
    <row r="56" spans="1:7" ht="12.75">
      <c r="A56" s="15"/>
      <c r="B56" s="16"/>
      <c r="C56" s="16" t="s">
        <v>28</v>
      </c>
      <c r="D56" s="16"/>
      <c r="E56" s="16">
        <f t="shared" si="0"/>
        <v>7200</v>
      </c>
      <c r="F56" s="17">
        <v>9000</v>
      </c>
      <c r="G56" s="18" t="s">
        <v>99</v>
      </c>
    </row>
    <row r="57" spans="1:7" ht="12.75">
      <c r="A57" s="15"/>
      <c r="B57" s="16"/>
      <c r="C57" s="16" t="s">
        <v>29</v>
      </c>
      <c r="D57" s="16"/>
      <c r="E57" s="16">
        <f t="shared" si="0"/>
        <v>960</v>
      </c>
      <c r="F57" s="17">
        <v>1200</v>
      </c>
      <c r="G57" s="18" t="s">
        <v>99</v>
      </c>
    </row>
    <row r="58" spans="1:7" ht="12.75">
      <c r="A58" s="15"/>
      <c r="B58" s="16"/>
      <c r="C58" s="16" t="s">
        <v>30</v>
      </c>
      <c r="D58" s="16"/>
      <c r="E58" s="16">
        <f t="shared" si="0"/>
        <v>1600</v>
      </c>
      <c r="F58" s="17">
        <v>2000</v>
      </c>
      <c r="G58" s="18" t="s">
        <v>99</v>
      </c>
    </row>
    <row r="59" spans="1:7" ht="12.75">
      <c r="A59" s="15"/>
      <c r="B59" s="16"/>
      <c r="C59" s="16" t="s">
        <v>31</v>
      </c>
      <c r="D59" s="16"/>
      <c r="E59" s="16">
        <f t="shared" si="0"/>
        <v>2480</v>
      </c>
      <c r="F59" s="17">
        <v>3100</v>
      </c>
      <c r="G59" s="18" t="s">
        <v>99</v>
      </c>
    </row>
    <row r="60" spans="1:7" ht="12.75">
      <c r="A60" s="15"/>
      <c r="B60" s="16"/>
      <c r="C60" s="16" t="s">
        <v>40</v>
      </c>
      <c r="D60" s="16"/>
      <c r="E60" s="16">
        <v>1200</v>
      </c>
      <c r="F60" s="17">
        <v>1500</v>
      </c>
      <c r="G60" s="34" t="s">
        <v>99</v>
      </c>
    </row>
    <row r="61" spans="1:7" ht="12.75">
      <c r="A61" s="15"/>
      <c r="B61" s="16"/>
      <c r="C61" s="25" t="s">
        <v>194</v>
      </c>
      <c r="D61" s="25" t="s">
        <v>195</v>
      </c>
      <c r="E61" s="33">
        <f t="shared" si="0"/>
        <v>22160</v>
      </c>
      <c r="F61" s="27">
        <f>SUM(F62:F70)</f>
        <v>27700</v>
      </c>
      <c r="G61" s="18"/>
    </row>
    <row r="62" spans="1:7" ht="12.75">
      <c r="A62" s="15"/>
      <c r="B62" s="16"/>
      <c r="C62" s="16" t="s">
        <v>34</v>
      </c>
      <c r="D62" s="16"/>
      <c r="E62" s="16">
        <f t="shared" si="0"/>
        <v>800</v>
      </c>
      <c r="F62" s="17">
        <v>1000</v>
      </c>
      <c r="G62" s="18" t="s">
        <v>99</v>
      </c>
    </row>
    <row r="63" spans="1:7" ht="12.75">
      <c r="A63" s="15"/>
      <c r="B63" s="15"/>
      <c r="C63" s="24" t="s">
        <v>35</v>
      </c>
      <c r="D63" s="24"/>
      <c r="E63" s="16">
        <f t="shared" si="0"/>
        <v>1200</v>
      </c>
      <c r="F63" s="17">
        <v>1500</v>
      </c>
      <c r="G63" s="18" t="s">
        <v>99</v>
      </c>
    </row>
    <row r="64" spans="1:7" ht="12.75">
      <c r="A64" s="15"/>
      <c r="B64" s="15"/>
      <c r="C64" s="24" t="s">
        <v>36</v>
      </c>
      <c r="D64" s="24"/>
      <c r="E64" s="16">
        <f t="shared" si="0"/>
        <v>1200</v>
      </c>
      <c r="F64" s="17">
        <v>1500</v>
      </c>
      <c r="G64" s="18" t="s">
        <v>99</v>
      </c>
    </row>
    <row r="65" spans="1:7" ht="12.75">
      <c r="A65" s="15"/>
      <c r="B65" s="15"/>
      <c r="C65" s="24" t="s">
        <v>37</v>
      </c>
      <c r="D65" s="24"/>
      <c r="E65" s="16">
        <f t="shared" si="0"/>
        <v>1200</v>
      </c>
      <c r="F65" s="17">
        <v>1500</v>
      </c>
      <c r="G65" s="18" t="s">
        <v>99</v>
      </c>
    </row>
    <row r="66" spans="1:7" ht="12.75">
      <c r="A66" s="15"/>
      <c r="B66" s="15"/>
      <c r="C66" s="24" t="s">
        <v>38</v>
      </c>
      <c r="D66" s="24"/>
      <c r="E66" s="16">
        <f t="shared" si="0"/>
        <v>1200</v>
      </c>
      <c r="F66" s="17">
        <v>1500</v>
      </c>
      <c r="G66" s="18" t="s">
        <v>99</v>
      </c>
    </row>
    <row r="67" spans="1:7" ht="12.75">
      <c r="A67" s="15"/>
      <c r="B67" s="15"/>
      <c r="C67" s="24" t="s">
        <v>39</v>
      </c>
      <c r="D67" s="24"/>
      <c r="E67" s="16">
        <f t="shared" si="0"/>
        <v>4640</v>
      </c>
      <c r="F67" s="17">
        <v>5800</v>
      </c>
      <c r="G67" s="18" t="s">
        <v>99</v>
      </c>
    </row>
    <row r="68" spans="1:7" ht="12.75">
      <c r="A68" s="15"/>
      <c r="B68" s="15"/>
      <c r="C68" s="24" t="s">
        <v>41</v>
      </c>
      <c r="D68" s="24"/>
      <c r="E68" s="16">
        <f t="shared" si="0"/>
        <v>1520</v>
      </c>
      <c r="F68" s="17">
        <v>1900</v>
      </c>
      <c r="G68" s="18" t="s">
        <v>99</v>
      </c>
    </row>
    <row r="69" spans="1:7" ht="12.75">
      <c r="A69" s="15"/>
      <c r="B69" s="15"/>
      <c r="C69" s="37" t="s">
        <v>61</v>
      </c>
      <c r="D69" s="24"/>
      <c r="E69" s="16">
        <v>4000</v>
      </c>
      <c r="F69" s="17">
        <v>5000</v>
      </c>
      <c r="G69" s="34" t="s">
        <v>99</v>
      </c>
    </row>
    <row r="70" spans="1:7" ht="12.75">
      <c r="A70" s="15"/>
      <c r="B70" s="15"/>
      <c r="C70" s="37" t="s">
        <v>62</v>
      </c>
      <c r="D70" s="24"/>
      <c r="E70" s="16">
        <v>6400</v>
      </c>
      <c r="F70" s="17">
        <v>8000</v>
      </c>
      <c r="G70" s="34" t="s">
        <v>99</v>
      </c>
    </row>
    <row r="71" spans="1:7" ht="12.75">
      <c r="A71" s="15"/>
      <c r="B71" s="15"/>
      <c r="C71" s="38" t="s">
        <v>196</v>
      </c>
      <c r="D71" s="38" t="s">
        <v>197</v>
      </c>
      <c r="E71" s="33">
        <f>F71/125%</f>
        <v>4560</v>
      </c>
      <c r="F71" s="27">
        <f>SUM(F72:F73)</f>
        <v>5700</v>
      </c>
      <c r="G71" s="18"/>
    </row>
    <row r="72" spans="1:7" ht="12.75">
      <c r="A72" s="15"/>
      <c r="B72" s="15"/>
      <c r="C72" s="37" t="s">
        <v>33</v>
      </c>
      <c r="D72" s="37"/>
      <c r="E72" s="30">
        <v>960</v>
      </c>
      <c r="F72" s="28">
        <v>1200</v>
      </c>
      <c r="G72" s="34" t="s">
        <v>99</v>
      </c>
    </row>
    <row r="73" spans="1:7" ht="12.75">
      <c r="A73" s="15"/>
      <c r="B73" s="15"/>
      <c r="C73" s="37" t="s">
        <v>64</v>
      </c>
      <c r="D73" s="37"/>
      <c r="E73" s="30">
        <v>3600</v>
      </c>
      <c r="F73" s="28">
        <v>4500</v>
      </c>
      <c r="G73" s="34" t="s">
        <v>99</v>
      </c>
    </row>
    <row r="74" spans="1:7" ht="12.75">
      <c r="A74" s="15"/>
      <c r="B74" s="15"/>
      <c r="C74" s="38" t="s">
        <v>198</v>
      </c>
      <c r="D74" s="38" t="s">
        <v>199</v>
      </c>
      <c r="E74" s="33">
        <f>F74/125%</f>
        <v>1520</v>
      </c>
      <c r="F74" s="27">
        <f>SUM(F75:F76)</f>
        <v>1900</v>
      </c>
      <c r="G74" s="18"/>
    </row>
    <row r="75" spans="1:7" ht="12.75">
      <c r="A75" s="15"/>
      <c r="B75" s="15"/>
      <c r="C75" s="24" t="s">
        <v>42</v>
      </c>
      <c r="D75" s="24"/>
      <c r="E75" s="16">
        <f t="shared" si="0"/>
        <v>720</v>
      </c>
      <c r="F75" s="17">
        <v>900</v>
      </c>
      <c r="G75" s="18" t="s">
        <v>99</v>
      </c>
    </row>
    <row r="76" spans="1:7" ht="12.75">
      <c r="A76" s="15"/>
      <c r="B76" s="15"/>
      <c r="C76" s="37" t="s">
        <v>48</v>
      </c>
      <c r="D76" s="24"/>
      <c r="E76" s="16">
        <v>800</v>
      </c>
      <c r="F76" s="17">
        <v>1000</v>
      </c>
      <c r="G76" s="34" t="s">
        <v>99</v>
      </c>
    </row>
    <row r="77" spans="1:7" ht="12.75">
      <c r="A77" s="15"/>
      <c r="B77" s="15"/>
      <c r="C77" s="38" t="s">
        <v>200</v>
      </c>
      <c r="D77" s="38" t="s">
        <v>201</v>
      </c>
      <c r="E77" s="33">
        <f>F77/125%</f>
        <v>6400</v>
      </c>
      <c r="F77" s="27">
        <f>SUM(F78:F81)</f>
        <v>8000</v>
      </c>
      <c r="G77" s="18"/>
    </row>
    <row r="78" spans="1:7" ht="12.75">
      <c r="A78" s="15"/>
      <c r="B78" s="15"/>
      <c r="C78" s="24" t="s">
        <v>43</v>
      </c>
      <c r="D78" s="24"/>
      <c r="E78" s="16">
        <f t="shared" si="0"/>
        <v>2000</v>
      </c>
      <c r="F78" s="17">
        <v>2500</v>
      </c>
      <c r="G78" s="18" t="s">
        <v>99</v>
      </c>
    </row>
    <row r="79" spans="1:7" ht="12.75">
      <c r="A79" s="15"/>
      <c r="B79" s="15"/>
      <c r="C79" s="24" t="s">
        <v>44</v>
      </c>
      <c r="D79" s="24"/>
      <c r="E79" s="16">
        <f t="shared" si="0"/>
        <v>800</v>
      </c>
      <c r="F79" s="17">
        <v>1000</v>
      </c>
      <c r="G79" s="18" t="s">
        <v>99</v>
      </c>
    </row>
    <row r="80" spans="1:7" ht="12.75">
      <c r="A80" s="15"/>
      <c r="B80" s="15"/>
      <c r="C80" s="24" t="s">
        <v>45</v>
      </c>
      <c r="D80" s="24"/>
      <c r="E80" s="16">
        <f t="shared" si="0"/>
        <v>1040</v>
      </c>
      <c r="F80" s="17">
        <v>1300</v>
      </c>
      <c r="G80" s="18" t="s">
        <v>99</v>
      </c>
    </row>
    <row r="81" spans="1:7" ht="12.75">
      <c r="A81" s="15"/>
      <c r="B81" s="15"/>
      <c r="C81" s="37" t="s">
        <v>63</v>
      </c>
      <c r="D81" s="24"/>
      <c r="E81" s="16">
        <v>2560</v>
      </c>
      <c r="F81" s="17">
        <v>3200</v>
      </c>
      <c r="G81" s="34" t="s">
        <v>99</v>
      </c>
    </row>
    <row r="82" spans="1:7" ht="12.75">
      <c r="A82" s="15"/>
      <c r="B82" s="15"/>
      <c r="C82" s="38" t="s">
        <v>202</v>
      </c>
      <c r="D82" s="38" t="s">
        <v>203</v>
      </c>
      <c r="E82" s="33">
        <f>F82/125%</f>
        <v>11920</v>
      </c>
      <c r="F82" s="27">
        <f>SUM(F83:F84)</f>
        <v>14900</v>
      </c>
      <c r="G82" s="18"/>
    </row>
    <row r="83" spans="1:7" ht="12.75">
      <c r="A83" s="15"/>
      <c r="B83" s="15"/>
      <c r="C83" s="24" t="s">
        <v>49</v>
      </c>
      <c r="D83" s="24"/>
      <c r="E83" s="16">
        <f t="shared" si="0"/>
        <v>2000</v>
      </c>
      <c r="F83" s="17">
        <v>2500</v>
      </c>
      <c r="G83" s="18" t="s">
        <v>99</v>
      </c>
    </row>
    <row r="84" spans="1:7" ht="12.75">
      <c r="A84" s="15"/>
      <c r="B84" s="15"/>
      <c r="C84" s="37" t="s">
        <v>185</v>
      </c>
      <c r="D84" s="24"/>
      <c r="E84" s="16">
        <v>9920</v>
      </c>
      <c r="F84" s="17">
        <v>12400</v>
      </c>
      <c r="G84" s="34" t="s">
        <v>99</v>
      </c>
    </row>
    <row r="85" spans="1:7" ht="12.75">
      <c r="A85" s="15"/>
      <c r="B85" s="15"/>
      <c r="C85" s="38" t="s">
        <v>204</v>
      </c>
      <c r="D85" s="38" t="s">
        <v>205</v>
      </c>
      <c r="E85" s="33">
        <f>F85/125%</f>
        <v>1200</v>
      </c>
      <c r="F85" s="27">
        <f>SUM(F86:F86)</f>
        <v>1500</v>
      </c>
      <c r="G85" s="18"/>
    </row>
    <row r="86" spans="1:7" ht="12.75">
      <c r="A86" s="15"/>
      <c r="B86" s="15"/>
      <c r="C86" s="37" t="s">
        <v>32</v>
      </c>
      <c r="D86" s="37"/>
      <c r="E86" s="30">
        <v>1200</v>
      </c>
      <c r="F86" s="28">
        <v>1500</v>
      </c>
      <c r="G86" s="34" t="s">
        <v>99</v>
      </c>
    </row>
    <row r="87" spans="1:7" ht="12.75">
      <c r="A87" s="15"/>
      <c r="B87" s="15"/>
      <c r="C87" s="38" t="s">
        <v>206</v>
      </c>
      <c r="D87" s="38" t="s">
        <v>207</v>
      </c>
      <c r="E87" s="33">
        <f t="shared" si="0"/>
        <v>1232</v>
      </c>
      <c r="F87" s="27">
        <f>SUM(F88:F93)</f>
        <v>1540</v>
      </c>
      <c r="G87" s="18"/>
    </row>
    <row r="88" spans="1:7" ht="12.75">
      <c r="A88" s="15"/>
      <c r="B88" s="15"/>
      <c r="C88" s="24" t="s">
        <v>53</v>
      </c>
      <c r="D88" s="24"/>
      <c r="E88" s="16">
        <f t="shared" si="0"/>
        <v>40</v>
      </c>
      <c r="F88" s="17">
        <v>50</v>
      </c>
      <c r="G88" s="18" t="s">
        <v>99</v>
      </c>
    </row>
    <row r="89" spans="1:7" ht="12.75">
      <c r="A89" s="15"/>
      <c r="B89" s="15"/>
      <c r="C89" s="24" t="s">
        <v>54</v>
      </c>
      <c r="D89" s="24"/>
      <c r="E89" s="16">
        <f t="shared" si="0"/>
        <v>160</v>
      </c>
      <c r="F89" s="17">
        <v>200</v>
      </c>
      <c r="G89" s="18" t="s">
        <v>99</v>
      </c>
    </row>
    <row r="90" spans="1:7" ht="12.75">
      <c r="A90" s="15"/>
      <c r="B90" s="15"/>
      <c r="C90" s="24" t="s">
        <v>55</v>
      </c>
      <c r="D90" s="24"/>
      <c r="E90" s="16">
        <f t="shared" si="0"/>
        <v>120</v>
      </c>
      <c r="F90" s="17">
        <v>150</v>
      </c>
      <c r="G90" s="18" t="s">
        <v>99</v>
      </c>
    </row>
    <row r="91" spans="1:7" ht="12.75">
      <c r="A91" s="15"/>
      <c r="B91" s="15"/>
      <c r="C91" s="24" t="s">
        <v>56</v>
      </c>
      <c r="D91" s="24"/>
      <c r="E91" s="16">
        <f t="shared" si="0"/>
        <v>400</v>
      </c>
      <c r="F91" s="16">
        <v>500</v>
      </c>
      <c r="G91" s="18" t="s">
        <v>99</v>
      </c>
    </row>
    <row r="92" spans="1:7" ht="12.75">
      <c r="A92" s="15"/>
      <c r="B92" s="15"/>
      <c r="C92" s="37" t="s">
        <v>183</v>
      </c>
      <c r="D92" s="24"/>
      <c r="E92" s="16">
        <v>512</v>
      </c>
      <c r="F92" s="16">
        <v>640</v>
      </c>
      <c r="G92" s="34" t="s">
        <v>99</v>
      </c>
    </row>
    <row r="93" spans="1:7" ht="12.75">
      <c r="A93" s="15"/>
      <c r="B93" s="15"/>
      <c r="C93" s="37"/>
      <c r="D93" s="24"/>
      <c r="E93" s="16"/>
      <c r="F93" s="16"/>
      <c r="G93" s="18"/>
    </row>
    <row r="94" spans="1:7" ht="12.75">
      <c r="A94" s="15"/>
      <c r="B94" s="15"/>
      <c r="C94" s="38" t="s">
        <v>208</v>
      </c>
      <c r="D94" s="38" t="s">
        <v>209</v>
      </c>
      <c r="E94" s="33">
        <f>F94/125%</f>
        <v>5488</v>
      </c>
      <c r="F94" s="27">
        <f>SUM(F95:F101)</f>
        <v>6860</v>
      </c>
      <c r="G94" s="18"/>
    </row>
    <row r="95" spans="1:7" ht="12.75">
      <c r="A95" s="15"/>
      <c r="B95" s="15"/>
      <c r="C95" s="24" t="s">
        <v>57</v>
      </c>
      <c r="D95" s="24"/>
      <c r="E95" s="16">
        <f t="shared" si="0"/>
        <v>1760</v>
      </c>
      <c r="F95" s="17">
        <v>2200</v>
      </c>
      <c r="G95" s="18" t="s">
        <v>99</v>
      </c>
    </row>
    <row r="96" spans="1:7" ht="12.75">
      <c r="A96" s="15"/>
      <c r="B96" s="15"/>
      <c r="C96" s="24" t="s">
        <v>58</v>
      </c>
      <c r="D96" s="24"/>
      <c r="E96" s="16">
        <f t="shared" si="0"/>
        <v>2000</v>
      </c>
      <c r="F96" s="17">
        <v>2500</v>
      </c>
      <c r="G96" s="18" t="s">
        <v>99</v>
      </c>
    </row>
    <row r="97" spans="1:7" ht="12.75">
      <c r="A97" s="15"/>
      <c r="B97" s="15"/>
      <c r="C97" s="24" t="s">
        <v>59</v>
      </c>
      <c r="D97" s="24"/>
      <c r="E97" s="16">
        <f t="shared" si="0"/>
        <v>800</v>
      </c>
      <c r="F97" s="17">
        <v>1000</v>
      </c>
      <c r="G97" s="18" t="s">
        <v>99</v>
      </c>
    </row>
    <row r="98" spans="1:7" ht="13.5" customHeight="1">
      <c r="A98" s="15"/>
      <c r="B98" s="15"/>
      <c r="C98" s="24" t="s">
        <v>60</v>
      </c>
      <c r="D98" s="24"/>
      <c r="E98" s="16">
        <f t="shared" si="0"/>
        <v>560</v>
      </c>
      <c r="F98" s="16">
        <v>700</v>
      </c>
      <c r="G98" s="18" t="s">
        <v>99</v>
      </c>
    </row>
    <row r="99" spans="1:7" ht="12" customHeight="1">
      <c r="A99" s="15"/>
      <c r="B99" s="16"/>
      <c r="C99" s="30" t="s">
        <v>181</v>
      </c>
      <c r="D99" s="30"/>
      <c r="E99" s="30">
        <v>128</v>
      </c>
      <c r="F99" s="30">
        <v>160</v>
      </c>
      <c r="G99" s="34" t="s">
        <v>99</v>
      </c>
    </row>
    <row r="100" spans="1:7" ht="12" customHeight="1">
      <c r="A100" s="15"/>
      <c r="B100" s="16"/>
      <c r="C100" s="30" t="s">
        <v>50</v>
      </c>
      <c r="D100" s="30"/>
      <c r="E100" s="30">
        <v>160</v>
      </c>
      <c r="F100" s="30">
        <v>200</v>
      </c>
      <c r="G100" s="34" t="s">
        <v>99</v>
      </c>
    </row>
    <row r="101" spans="1:7" ht="12" customHeight="1">
      <c r="A101" s="15"/>
      <c r="B101" s="16"/>
      <c r="C101" s="30" t="s">
        <v>51</v>
      </c>
      <c r="D101" s="30"/>
      <c r="E101" s="30">
        <v>80</v>
      </c>
      <c r="F101" s="30">
        <v>100</v>
      </c>
      <c r="G101" s="34" t="s">
        <v>99</v>
      </c>
    </row>
    <row r="102" spans="1:7" ht="12" customHeight="1">
      <c r="A102" s="15"/>
      <c r="B102" s="16"/>
      <c r="C102" s="30"/>
      <c r="D102" s="30"/>
      <c r="E102" s="30"/>
      <c r="F102" s="30"/>
      <c r="G102" s="34"/>
    </row>
    <row r="103" spans="1:7" ht="12.75">
      <c r="A103" s="29" t="s">
        <v>115</v>
      </c>
      <c r="B103" s="16">
        <v>32231</v>
      </c>
      <c r="C103" s="24" t="s">
        <v>74</v>
      </c>
      <c r="D103" s="37" t="s">
        <v>215</v>
      </c>
      <c r="E103" s="32">
        <f>F103/113%</f>
        <v>39115.04424778761</v>
      </c>
      <c r="F103" s="17">
        <v>44200</v>
      </c>
      <c r="G103" s="18" t="s">
        <v>102</v>
      </c>
    </row>
    <row r="104" spans="1:7" ht="12.75">
      <c r="A104" s="29" t="s">
        <v>116</v>
      </c>
      <c r="B104" s="16">
        <v>32233</v>
      </c>
      <c r="C104" s="24" t="s">
        <v>75</v>
      </c>
      <c r="D104" s="37" t="s">
        <v>216</v>
      </c>
      <c r="E104" s="16">
        <f aca="true" t="shared" si="1" ref="E104:E147">F104/125%</f>
        <v>131240</v>
      </c>
      <c r="F104" s="17">
        <v>164050</v>
      </c>
      <c r="G104" s="18" t="s">
        <v>102</v>
      </c>
    </row>
    <row r="105" spans="1:7" ht="12.75">
      <c r="A105" s="29" t="s">
        <v>117</v>
      </c>
      <c r="B105" s="16">
        <v>32232</v>
      </c>
      <c r="C105" s="24" t="s">
        <v>169</v>
      </c>
      <c r="D105" s="37" t="s">
        <v>216</v>
      </c>
      <c r="E105" s="16">
        <f t="shared" si="1"/>
        <v>800</v>
      </c>
      <c r="F105" s="17">
        <v>1000</v>
      </c>
      <c r="G105" s="18" t="s">
        <v>102</v>
      </c>
    </row>
    <row r="106" spans="1:7" ht="12.75">
      <c r="A106" s="29" t="s">
        <v>118</v>
      </c>
      <c r="B106" s="16">
        <v>32234</v>
      </c>
      <c r="C106" s="24" t="s">
        <v>76</v>
      </c>
      <c r="D106" s="24" t="s">
        <v>240</v>
      </c>
      <c r="E106" s="16">
        <f t="shared" si="1"/>
        <v>360</v>
      </c>
      <c r="F106" s="17">
        <v>450</v>
      </c>
      <c r="G106" s="18" t="s">
        <v>99</v>
      </c>
    </row>
    <row r="107" spans="1:7" ht="12.75">
      <c r="A107" s="29" t="s">
        <v>119</v>
      </c>
      <c r="B107" s="16">
        <v>32241</v>
      </c>
      <c r="C107" s="24" t="s">
        <v>170</v>
      </c>
      <c r="D107" s="24" t="s">
        <v>241</v>
      </c>
      <c r="E107" s="16">
        <f t="shared" si="1"/>
        <v>4400</v>
      </c>
      <c r="F107" s="17">
        <v>5500</v>
      </c>
      <c r="G107" s="18" t="s">
        <v>99</v>
      </c>
    </row>
    <row r="108" spans="1:7" ht="12.75">
      <c r="A108" s="29" t="s">
        <v>120</v>
      </c>
      <c r="B108" s="16">
        <v>32242</v>
      </c>
      <c r="C108" s="24" t="s">
        <v>171</v>
      </c>
      <c r="D108" s="24" t="s">
        <v>223</v>
      </c>
      <c r="E108" s="16">
        <f t="shared" si="1"/>
        <v>3600</v>
      </c>
      <c r="F108" s="17">
        <v>4500</v>
      </c>
      <c r="G108" s="18" t="s">
        <v>99</v>
      </c>
    </row>
    <row r="109" spans="1:7" ht="12.75">
      <c r="A109" s="29" t="s">
        <v>121</v>
      </c>
      <c r="B109" s="16">
        <v>32251</v>
      </c>
      <c r="C109" s="24" t="s">
        <v>77</v>
      </c>
      <c r="D109" s="24" t="s">
        <v>242</v>
      </c>
      <c r="E109" s="16">
        <f t="shared" si="1"/>
        <v>2080</v>
      </c>
      <c r="F109" s="17">
        <v>2600</v>
      </c>
      <c r="G109" s="18" t="s">
        <v>99</v>
      </c>
    </row>
    <row r="110" spans="1:7" ht="12.75">
      <c r="A110" s="29" t="s">
        <v>122</v>
      </c>
      <c r="B110" s="16">
        <v>32271</v>
      </c>
      <c r="C110" s="16" t="s">
        <v>97</v>
      </c>
      <c r="D110" s="30" t="s">
        <v>217</v>
      </c>
      <c r="E110" s="16">
        <f t="shared" si="1"/>
        <v>1200</v>
      </c>
      <c r="F110" s="17">
        <v>1500</v>
      </c>
      <c r="G110" s="18" t="s">
        <v>99</v>
      </c>
    </row>
    <row r="111" spans="1:7" ht="12.75">
      <c r="A111" s="15"/>
      <c r="B111" s="20">
        <v>323</v>
      </c>
      <c r="C111" s="20" t="s">
        <v>78</v>
      </c>
      <c r="D111" s="20"/>
      <c r="E111" s="16"/>
      <c r="F111" s="23">
        <f>SUM(F112:F135)</f>
        <v>398350</v>
      </c>
      <c r="G111" s="18"/>
    </row>
    <row r="112" spans="1:7" ht="12.75">
      <c r="A112" s="29" t="s">
        <v>123</v>
      </c>
      <c r="B112" s="16">
        <v>32311</v>
      </c>
      <c r="C112" s="16" t="s">
        <v>79</v>
      </c>
      <c r="D112" s="30" t="s">
        <v>218</v>
      </c>
      <c r="E112" s="16">
        <f t="shared" si="1"/>
        <v>11200</v>
      </c>
      <c r="F112" s="17">
        <v>14000</v>
      </c>
      <c r="G112" s="18" t="s">
        <v>99</v>
      </c>
    </row>
    <row r="113" spans="1:7" ht="12.75">
      <c r="A113" s="29" t="s">
        <v>124</v>
      </c>
      <c r="B113" s="16">
        <v>32313</v>
      </c>
      <c r="C113" s="16" t="s">
        <v>80</v>
      </c>
      <c r="D113" s="30" t="s">
        <v>219</v>
      </c>
      <c r="E113" s="17">
        <f>F113</f>
        <v>1650</v>
      </c>
      <c r="F113" s="17">
        <v>1650</v>
      </c>
      <c r="G113" s="18" t="s">
        <v>99</v>
      </c>
    </row>
    <row r="114" spans="1:7" ht="12.75">
      <c r="A114" s="29" t="s">
        <v>125</v>
      </c>
      <c r="B114" s="16">
        <v>32319</v>
      </c>
      <c r="C114" s="16" t="s">
        <v>81</v>
      </c>
      <c r="D114" s="30" t="s">
        <v>220</v>
      </c>
      <c r="E114" s="16">
        <f t="shared" si="1"/>
        <v>5600</v>
      </c>
      <c r="F114" s="17">
        <v>7000</v>
      </c>
      <c r="G114" s="18" t="s">
        <v>99</v>
      </c>
    </row>
    <row r="115" spans="1:7" ht="12.75">
      <c r="A115" s="29" t="s">
        <v>126</v>
      </c>
      <c r="B115" s="16">
        <v>32319</v>
      </c>
      <c r="C115" s="16" t="s">
        <v>165</v>
      </c>
      <c r="D115" s="16" t="s">
        <v>223</v>
      </c>
      <c r="E115" s="16">
        <f t="shared" si="1"/>
        <v>168000</v>
      </c>
      <c r="F115" s="17">
        <v>210000</v>
      </c>
      <c r="G115" s="18" t="s">
        <v>102</v>
      </c>
    </row>
    <row r="116" spans="1:7" ht="12.75">
      <c r="A116" s="29" t="s">
        <v>127</v>
      </c>
      <c r="B116" s="16">
        <v>32321</v>
      </c>
      <c r="C116" s="16" t="s">
        <v>82</v>
      </c>
      <c r="D116" s="30" t="s">
        <v>221</v>
      </c>
      <c r="E116" s="16">
        <f t="shared" si="1"/>
        <v>5280</v>
      </c>
      <c r="F116" s="17">
        <v>6600</v>
      </c>
      <c r="G116" s="18" t="s">
        <v>99</v>
      </c>
    </row>
    <row r="117" spans="1:7" ht="12.75">
      <c r="A117" s="29" t="s">
        <v>128</v>
      </c>
      <c r="B117" s="16">
        <v>32321</v>
      </c>
      <c r="C117" s="30" t="s">
        <v>236</v>
      </c>
      <c r="D117" s="30" t="s">
        <v>221</v>
      </c>
      <c r="E117" s="16">
        <f t="shared" si="1"/>
        <v>4000</v>
      </c>
      <c r="F117" s="17">
        <v>5000</v>
      </c>
      <c r="G117" s="18" t="s">
        <v>99</v>
      </c>
    </row>
    <row r="118" spans="1:7" ht="12.75">
      <c r="A118" s="29" t="s">
        <v>129</v>
      </c>
      <c r="B118" s="16">
        <v>32322</v>
      </c>
      <c r="C118" s="16" t="s">
        <v>83</v>
      </c>
      <c r="D118" s="30" t="s">
        <v>222</v>
      </c>
      <c r="E118" s="16">
        <f t="shared" si="1"/>
        <v>6320</v>
      </c>
      <c r="F118" s="17">
        <v>7900</v>
      </c>
      <c r="G118" s="18" t="s">
        <v>99</v>
      </c>
    </row>
    <row r="119" spans="1:7" ht="12.75">
      <c r="A119" s="29" t="s">
        <v>130</v>
      </c>
      <c r="B119" s="16">
        <v>32322</v>
      </c>
      <c r="C119" s="30" t="s">
        <v>237</v>
      </c>
      <c r="D119" s="30" t="s">
        <v>223</v>
      </c>
      <c r="E119" s="16">
        <f t="shared" si="1"/>
        <v>4000</v>
      </c>
      <c r="F119" s="17">
        <v>5000</v>
      </c>
      <c r="G119" s="18" t="s">
        <v>99</v>
      </c>
    </row>
    <row r="120" spans="1:7" ht="12.75">
      <c r="A120" s="29" t="s">
        <v>131</v>
      </c>
      <c r="B120" s="16">
        <v>32332</v>
      </c>
      <c r="C120" s="16" t="s">
        <v>145</v>
      </c>
      <c r="D120" s="30" t="s">
        <v>224</v>
      </c>
      <c r="E120" s="16">
        <f t="shared" si="1"/>
        <v>160</v>
      </c>
      <c r="F120" s="17">
        <v>200</v>
      </c>
      <c r="G120" s="18" t="s">
        <v>99</v>
      </c>
    </row>
    <row r="121" spans="1:7" ht="12.75">
      <c r="A121" s="29" t="s">
        <v>132</v>
      </c>
      <c r="B121" s="16">
        <v>32341</v>
      </c>
      <c r="C121" s="16" t="s">
        <v>84</v>
      </c>
      <c r="D121" s="30" t="s">
        <v>225</v>
      </c>
      <c r="E121" s="32">
        <f>F121/113%</f>
        <v>10619.469026548673</v>
      </c>
      <c r="F121" s="17">
        <v>12000</v>
      </c>
      <c r="G121" s="18" t="s">
        <v>99</v>
      </c>
    </row>
    <row r="122" spans="1:7" ht="12.75">
      <c r="A122" s="29" t="s">
        <v>133</v>
      </c>
      <c r="B122" s="16">
        <v>32342</v>
      </c>
      <c r="C122" s="16" t="s">
        <v>85</v>
      </c>
      <c r="D122" s="16" t="s">
        <v>243</v>
      </c>
      <c r="E122" s="32">
        <f>F122/113%</f>
        <v>10619.469026548673</v>
      </c>
      <c r="F122" s="17">
        <v>12000</v>
      </c>
      <c r="G122" s="18" t="s">
        <v>99</v>
      </c>
    </row>
    <row r="123" spans="1:7" ht="12.75">
      <c r="A123" s="29" t="s">
        <v>134</v>
      </c>
      <c r="B123" s="16">
        <v>32343</v>
      </c>
      <c r="C123" s="16" t="s">
        <v>86</v>
      </c>
      <c r="D123" s="16" t="s">
        <v>244</v>
      </c>
      <c r="E123" s="16">
        <f t="shared" si="1"/>
        <v>600</v>
      </c>
      <c r="F123" s="16">
        <v>750</v>
      </c>
      <c r="G123" s="18" t="s">
        <v>99</v>
      </c>
    </row>
    <row r="124" spans="1:7" ht="12.75">
      <c r="A124" s="29" t="s">
        <v>135</v>
      </c>
      <c r="B124" s="16">
        <v>32347</v>
      </c>
      <c r="C124" s="16" t="s">
        <v>87</v>
      </c>
      <c r="D124" s="30" t="s">
        <v>223</v>
      </c>
      <c r="E124" s="17">
        <f>F124</f>
        <v>1000</v>
      </c>
      <c r="F124" s="17">
        <v>1000</v>
      </c>
      <c r="G124" s="18" t="s">
        <v>99</v>
      </c>
    </row>
    <row r="125" spans="1:7" ht="12.75">
      <c r="A125" s="29" t="s">
        <v>136</v>
      </c>
      <c r="B125" s="16">
        <v>32349</v>
      </c>
      <c r="C125" s="16" t="s">
        <v>88</v>
      </c>
      <c r="D125" s="30" t="s">
        <v>226</v>
      </c>
      <c r="E125" s="17">
        <f>F125</f>
        <v>6750</v>
      </c>
      <c r="F125" s="17">
        <v>6750</v>
      </c>
      <c r="G125" s="18" t="s">
        <v>99</v>
      </c>
    </row>
    <row r="126" spans="1:7" ht="12.75">
      <c r="A126" s="29" t="s">
        <v>140</v>
      </c>
      <c r="B126" s="16">
        <v>32359</v>
      </c>
      <c r="C126" s="16" t="s">
        <v>89</v>
      </c>
      <c r="D126" s="30" t="s">
        <v>227</v>
      </c>
      <c r="E126" s="16">
        <f t="shared" si="1"/>
        <v>7200</v>
      </c>
      <c r="F126" s="17">
        <v>9000</v>
      </c>
      <c r="G126" s="18" t="s">
        <v>99</v>
      </c>
    </row>
    <row r="127" spans="1:7" ht="12.75">
      <c r="A127" s="29" t="s">
        <v>141</v>
      </c>
      <c r="B127" s="16">
        <v>32361</v>
      </c>
      <c r="C127" s="16" t="s">
        <v>90</v>
      </c>
      <c r="D127" s="16" t="s">
        <v>245</v>
      </c>
      <c r="E127" s="17">
        <f>F127</f>
        <v>12000</v>
      </c>
      <c r="F127" s="17">
        <v>12000</v>
      </c>
      <c r="G127" s="18" t="s">
        <v>99</v>
      </c>
    </row>
    <row r="128" spans="1:7" ht="12.75">
      <c r="A128" s="29" t="s">
        <v>142</v>
      </c>
      <c r="B128" s="16">
        <v>32369</v>
      </c>
      <c r="C128" s="16" t="s">
        <v>146</v>
      </c>
      <c r="D128" s="16" t="s">
        <v>223</v>
      </c>
      <c r="E128" s="16">
        <f t="shared" si="1"/>
        <v>1600</v>
      </c>
      <c r="F128" s="17">
        <v>2000</v>
      </c>
      <c r="G128" s="18" t="s">
        <v>99</v>
      </c>
    </row>
    <row r="129" spans="1:7" ht="12.75">
      <c r="A129" s="29" t="s">
        <v>143</v>
      </c>
      <c r="B129" s="16">
        <v>32373</v>
      </c>
      <c r="C129" s="16" t="s">
        <v>172</v>
      </c>
      <c r="D129" s="30" t="s">
        <v>228</v>
      </c>
      <c r="E129" s="16">
        <f t="shared" si="1"/>
        <v>160</v>
      </c>
      <c r="F129" s="17">
        <v>200</v>
      </c>
      <c r="G129" s="18" t="s">
        <v>99</v>
      </c>
    </row>
    <row r="130" spans="1:7" ht="12.75">
      <c r="A130" s="29" t="s">
        <v>155</v>
      </c>
      <c r="B130" s="16">
        <v>32389</v>
      </c>
      <c r="C130" s="16" t="s">
        <v>91</v>
      </c>
      <c r="D130" s="30" t="s">
        <v>229</v>
      </c>
      <c r="E130" s="16">
        <f t="shared" si="1"/>
        <v>7200</v>
      </c>
      <c r="F130" s="17">
        <v>9000</v>
      </c>
      <c r="G130" s="18" t="s">
        <v>99</v>
      </c>
    </row>
    <row r="131" spans="1:7" ht="12.75">
      <c r="A131" s="29" t="s">
        <v>156</v>
      </c>
      <c r="B131" s="16">
        <v>32391</v>
      </c>
      <c r="C131" s="16" t="s">
        <v>139</v>
      </c>
      <c r="D131" s="30" t="s">
        <v>246</v>
      </c>
      <c r="E131" s="16">
        <f t="shared" si="1"/>
        <v>960</v>
      </c>
      <c r="F131" s="17">
        <v>1200</v>
      </c>
      <c r="G131" s="18" t="s">
        <v>99</v>
      </c>
    </row>
    <row r="132" spans="1:7" ht="12.75">
      <c r="A132" s="29" t="s">
        <v>157</v>
      </c>
      <c r="B132" s="16">
        <v>32396</v>
      </c>
      <c r="C132" s="16" t="s">
        <v>92</v>
      </c>
      <c r="D132" s="30" t="s">
        <v>247</v>
      </c>
      <c r="E132" s="16">
        <f t="shared" si="1"/>
        <v>4000</v>
      </c>
      <c r="F132" s="17">
        <v>5000</v>
      </c>
      <c r="G132" s="18" t="s">
        <v>99</v>
      </c>
    </row>
    <row r="133" spans="1:7" ht="12.75">
      <c r="A133" s="29" t="s">
        <v>250</v>
      </c>
      <c r="B133" s="16">
        <v>32399</v>
      </c>
      <c r="C133" s="16" t="s">
        <v>103</v>
      </c>
      <c r="D133" s="30" t="s">
        <v>230</v>
      </c>
      <c r="E133" s="16">
        <f t="shared" si="1"/>
        <v>56080</v>
      </c>
      <c r="F133" s="17">
        <v>70100</v>
      </c>
      <c r="G133" s="18" t="s">
        <v>102</v>
      </c>
    </row>
    <row r="134" spans="1:7" ht="12.75">
      <c r="A134" s="29"/>
      <c r="B134" s="16"/>
      <c r="C134" s="16"/>
      <c r="D134" s="16"/>
      <c r="E134" s="17"/>
      <c r="F134" s="17"/>
      <c r="G134" s="18"/>
    </row>
    <row r="135" spans="1:7" ht="12.75">
      <c r="A135" s="29"/>
      <c r="B135" s="16"/>
      <c r="C135" s="16"/>
      <c r="D135" s="16"/>
      <c r="E135" s="17"/>
      <c r="F135" s="17"/>
      <c r="G135" s="18"/>
    </row>
    <row r="136" spans="1:7" ht="12.75">
      <c r="A136" s="29"/>
      <c r="B136" s="20">
        <v>329</v>
      </c>
      <c r="C136" s="20" t="s">
        <v>100</v>
      </c>
      <c r="D136" s="20"/>
      <c r="E136" s="16"/>
      <c r="F136" s="23">
        <f>SUM(F137:F143)</f>
        <v>12144</v>
      </c>
      <c r="G136" s="18"/>
    </row>
    <row r="137" spans="1:7" ht="12.75">
      <c r="A137" s="29" t="s">
        <v>158</v>
      </c>
      <c r="B137" s="16">
        <v>32931</v>
      </c>
      <c r="C137" s="16" t="s">
        <v>93</v>
      </c>
      <c r="D137" s="30" t="s">
        <v>205</v>
      </c>
      <c r="E137" s="16">
        <f t="shared" si="1"/>
        <v>1440</v>
      </c>
      <c r="F137" s="17">
        <v>1800</v>
      </c>
      <c r="G137" s="18" t="s">
        <v>99</v>
      </c>
    </row>
    <row r="138" spans="1:7" ht="12.75">
      <c r="A138" s="29" t="s">
        <v>159</v>
      </c>
      <c r="B138" s="16">
        <v>32941</v>
      </c>
      <c r="C138" s="16" t="s">
        <v>94</v>
      </c>
      <c r="D138" s="30" t="s">
        <v>231</v>
      </c>
      <c r="E138" s="16">
        <f t="shared" si="1"/>
        <v>800</v>
      </c>
      <c r="F138" s="17">
        <v>1000</v>
      </c>
      <c r="G138" s="18" t="s">
        <v>99</v>
      </c>
    </row>
    <row r="139" spans="1:7" ht="12.75">
      <c r="A139" s="29" t="s">
        <v>160</v>
      </c>
      <c r="B139" s="16">
        <v>32951</v>
      </c>
      <c r="C139" s="16" t="s">
        <v>166</v>
      </c>
      <c r="D139" s="30" t="s">
        <v>248</v>
      </c>
      <c r="E139" s="16">
        <f t="shared" si="1"/>
        <v>160</v>
      </c>
      <c r="F139" s="17">
        <v>200</v>
      </c>
      <c r="G139" s="18" t="s">
        <v>99</v>
      </c>
    </row>
    <row r="140" spans="1:7" ht="12.75">
      <c r="A140" s="29" t="s">
        <v>161</v>
      </c>
      <c r="B140" s="16">
        <v>32953</v>
      </c>
      <c r="C140" s="16" t="s">
        <v>147</v>
      </c>
      <c r="D140" s="30" t="s">
        <v>223</v>
      </c>
      <c r="E140" s="16">
        <f t="shared" si="1"/>
        <v>400</v>
      </c>
      <c r="F140" s="17">
        <v>500</v>
      </c>
      <c r="G140" s="18" t="s">
        <v>99</v>
      </c>
    </row>
    <row r="141" spans="1:7" ht="12.75">
      <c r="A141" s="29" t="s">
        <v>162</v>
      </c>
      <c r="B141" s="16">
        <v>32961</v>
      </c>
      <c r="C141" s="16" t="s">
        <v>148</v>
      </c>
      <c r="D141" s="30" t="s">
        <v>223</v>
      </c>
      <c r="E141" s="16">
        <f t="shared" si="1"/>
        <v>4000</v>
      </c>
      <c r="F141" s="17">
        <v>5000</v>
      </c>
      <c r="G141" s="18" t="s">
        <v>99</v>
      </c>
    </row>
    <row r="142" spans="1:7" ht="12.75">
      <c r="A142" s="29" t="s">
        <v>163</v>
      </c>
      <c r="B142" s="16">
        <v>32991</v>
      </c>
      <c r="C142" s="16" t="s">
        <v>149</v>
      </c>
      <c r="D142" s="30" t="s">
        <v>249</v>
      </c>
      <c r="E142" s="32">
        <f t="shared" si="1"/>
        <v>1315.2</v>
      </c>
      <c r="F142" s="17">
        <v>1644</v>
      </c>
      <c r="G142" s="18" t="s">
        <v>99</v>
      </c>
    </row>
    <row r="143" spans="1:7" ht="12.75">
      <c r="A143" s="29" t="s">
        <v>176</v>
      </c>
      <c r="B143" s="16">
        <v>32999</v>
      </c>
      <c r="C143" s="16" t="s">
        <v>95</v>
      </c>
      <c r="D143" s="30" t="s">
        <v>223</v>
      </c>
      <c r="E143" s="16">
        <f t="shared" si="1"/>
        <v>1600</v>
      </c>
      <c r="F143" s="17">
        <v>2000</v>
      </c>
      <c r="G143" s="18" t="s">
        <v>99</v>
      </c>
    </row>
    <row r="144" spans="1:7" ht="12.75">
      <c r="A144" s="29"/>
      <c r="B144" s="20">
        <v>343</v>
      </c>
      <c r="C144" s="20" t="s">
        <v>101</v>
      </c>
      <c r="D144" s="20"/>
      <c r="E144" s="16"/>
      <c r="F144" s="23">
        <f>SUM(F145:F145)</f>
        <v>6000</v>
      </c>
      <c r="G144" s="18"/>
    </row>
    <row r="145" spans="1:7" ht="12.75">
      <c r="A145" s="29" t="s">
        <v>177</v>
      </c>
      <c r="B145" s="16">
        <v>34311</v>
      </c>
      <c r="C145" s="16" t="s">
        <v>96</v>
      </c>
      <c r="D145" s="30" t="s">
        <v>232</v>
      </c>
      <c r="E145" s="17">
        <f>F145</f>
        <v>6000</v>
      </c>
      <c r="F145" s="17">
        <v>6000</v>
      </c>
      <c r="G145" s="18" t="s">
        <v>99</v>
      </c>
    </row>
    <row r="146" spans="1:7" ht="12.75">
      <c r="A146" s="29"/>
      <c r="B146" s="20">
        <v>422</v>
      </c>
      <c r="C146" s="20" t="s">
        <v>154</v>
      </c>
      <c r="D146" s="20"/>
      <c r="E146" s="16"/>
      <c r="F146" s="23">
        <f>SUM(F147:F148)</f>
        <v>19000</v>
      </c>
      <c r="G146" s="18"/>
    </row>
    <row r="147" spans="1:7" ht="12.75">
      <c r="A147" s="29" t="s">
        <v>178</v>
      </c>
      <c r="B147" s="16">
        <v>42211</v>
      </c>
      <c r="C147" s="16" t="s">
        <v>150</v>
      </c>
      <c r="D147" s="30" t="s">
        <v>233</v>
      </c>
      <c r="E147" s="16">
        <f t="shared" si="1"/>
        <v>9600</v>
      </c>
      <c r="F147" s="17">
        <v>12000</v>
      </c>
      <c r="G147" s="18" t="s">
        <v>99</v>
      </c>
    </row>
    <row r="148" spans="1:7" ht="12.75">
      <c r="A148" s="29" t="s">
        <v>175</v>
      </c>
      <c r="B148" s="16">
        <v>42212</v>
      </c>
      <c r="C148" s="16" t="s">
        <v>151</v>
      </c>
      <c r="D148" s="30" t="s">
        <v>234</v>
      </c>
      <c r="E148" s="16">
        <f>F148/125%</f>
        <v>5600</v>
      </c>
      <c r="F148" s="17">
        <v>7000</v>
      </c>
      <c r="G148" s="18" t="s">
        <v>99</v>
      </c>
    </row>
    <row r="149" spans="1:7" ht="12.75">
      <c r="A149" s="29"/>
      <c r="B149" s="20">
        <v>424</v>
      </c>
      <c r="C149" s="20" t="s">
        <v>152</v>
      </c>
      <c r="D149" s="20"/>
      <c r="E149" s="16"/>
      <c r="F149" s="23">
        <f>SUM(F150:F150)</f>
        <v>1000</v>
      </c>
      <c r="G149" s="18"/>
    </row>
    <row r="150" spans="1:7" ht="12.75">
      <c r="A150" s="29" t="s">
        <v>179</v>
      </c>
      <c r="B150" s="16">
        <v>42411</v>
      </c>
      <c r="C150" s="16" t="s">
        <v>153</v>
      </c>
      <c r="D150" s="30" t="s">
        <v>235</v>
      </c>
      <c r="E150" s="32">
        <f>F150/105%</f>
        <v>952.3809523809523</v>
      </c>
      <c r="F150" s="17">
        <v>1000</v>
      </c>
      <c r="G150" s="18" t="s">
        <v>99</v>
      </c>
    </row>
    <row r="151" spans="1:7" ht="12.75">
      <c r="A151" s="29"/>
      <c r="B151" s="16"/>
      <c r="C151" s="16"/>
      <c r="D151" s="16"/>
      <c r="E151" s="16"/>
      <c r="F151" s="17"/>
      <c r="G151" s="18"/>
    </row>
    <row r="152" spans="1:7" ht="12.75">
      <c r="A152" s="15"/>
      <c r="B152" s="15"/>
      <c r="C152" s="15"/>
      <c r="D152" s="15"/>
      <c r="E152" s="15"/>
      <c r="F152" s="15"/>
      <c r="G152" s="15"/>
    </row>
    <row r="155" ht="12.75">
      <c r="B155" t="s">
        <v>138</v>
      </c>
    </row>
    <row r="156" ht="12.75">
      <c r="B156" t="s">
        <v>104</v>
      </c>
    </row>
    <row r="157" ht="12.75">
      <c r="B157" t="s">
        <v>105</v>
      </c>
    </row>
    <row r="159" ht="12.75">
      <c r="E159" t="s">
        <v>106</v>
      </c>
    </row>
    <row r="160" ht="12.75">
      <c r="E160" t="s">
        <v>173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Zdenka</cp:lastModifiedBy>
  <cp:lastPrinted>2017-12-29T08:36:30Z</cp:lastPrinted>
  <dcterms:created xsi:type="dcterms:W3CDTF">2013-11-27T08:30:07Z</dcterms:created>
  <dcterms:modified xsi:type="dcterms:W3CDTF">2017-12-29T10:02:52Z</dcterms:modified>
  <cp:category/>
  <cp:version/>
  <cp:contentType/>
  <cp:contentStatus/>
</cp:coreProperties>
</file>